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516"/>
  <workbookPr date1904="1" showInkAnnotation="0" autoCompressPictures="0"/>
  <bookViews>
    <workbookView xWindow="0" yWindow="0" windowWidth="25600" windowHeight="16060" tabRatio="500"/>
  </bookViews>
  <sheets>
    <sheet name="Timings" sheetId="8" r:id="rId1"/>
  </sheets>
  <definedNames>
    <definedName name="_xlnm.Print_Titles" localSheetId="0">Timings!$1:$1</definedName>
    <definedName name="Z_2B3EFE93_1EC7_5544_AF2C_6B27268D1F62_.wvu.Cols" localSheetId="0" hidden="1">Timings!#REF!</definedName>
    <definedName name="Z_2B3EFE93_1EC7_5544_AF2C_6B27268D1F62_.wvu.FilterData" localSheetId="0" hidden="1">Timings!$A$1:$Y$87</definedName>
    <definedName name="Z_2B3EFE93_1EC7_5544_AF2C_6B27268D1F62_.wvu.PrintTitles" localSheetId="0" hidden="1">Timings!$1:$1</definedName>
    <definedName name="Z_9F6B108E_BBD6_9642_8E05_D8303CE9682F_.wvu.FilterData" localSheetId="0" hidden="1">Timings!$F$2:$H$2</definedName>
  </definedNames>
  <calcPr calcId="140001" concurrentCalc="0"/>
  <customWorkbookViews>
    <customWorkbookView name="_All" guid="{2B3EFE93-1EC7-5544-AF2C-6B27268D1F62}" yWindow="23" windowWidth="1268" windowHeight="677" tabRatio="500" activeSheetId="8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0" i="8" l="1"/>
  <c r="G19" i="8"/>
  <c r="G18" i="8"/>
  <c r="G17" i="8"/>
  <c r="G16" i="8"/>
  <c r="G15" i="8"/>
  <c r="G14" i="8"/>
  <c r="G12" i="8"/>
  <c r="G11" i="8"/>
  <c r="G10" i="8"/>
  <c r="G9" i="8"/>
  <c r="G8" i="8"/>
  <c r="G7" i="8"/>
  <c r="G6" i="8"/>
  <c r="G5" i="8"/>
  <c r="G4" i="8"/>
  <c r="M21" i="8"/>
  <c r="L21" i="8"/>
  <c r="J15" i="8"/>
  <c r="J16" i="8"/>
  <c r="J17" i="8"/>
  <c r="J18" i="8"/>
  <c r="J19" i="8"/>
  <c r="J20" i="8"/>
  <c r="J14" i="8"/>
  <c r="J6" i="8"/>
  <c r="J7" i="8"/>
  <c r="J8" i="8"/>
  <c r="J9" i="8"/>
  <c r="J10" i="8"/>
  <c r="J11" i="8"/>
  <c r="J12" i="8"/>
  <c r="J5" i="8"/>
  <c r="J4" i="8"/>
  <c r="C7" i="8"/>
  <c r="C8" i="8"/>
  <c r="C9" i="8"/>
  <c r="C10" i="8"/>
  <c r="C11" i="8"/>
  <c r="C12" i="8"/>
  <c r="C14" i="8"/>
  <c r="C15" i="8"/>
  <c r="C16" i="8"/>
  <c r="C17" i="8"/>
  <c r="C18" i="8"/>
  <c r="C19" i="8"/>
  <c r="C20" i="8"/>
  <c r="C21" i="8"/>
  <c r="C4" i="8"/>
  <c r="C5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M1" i="8"/>
  <c r="G21" i="8"/>
  <c r="L13" i="8"/>
  <c r="M13" i="8"/>
  <c r="L14" i="8"/>
  <c r="M14" i="8"/>
  <c r="L15" i="8"/>
  <c r="M15" i="8"/>
  <c r="K16" i="8"/>
  <c r="L16" i="8"/>
  <c r="M16" i="8"/>
  <c r="L17" i="8"/>
  <c r="M17" i="8"/>
  <c r="L18" i="8"/>
  <c r="M18" i="8"/>
  <c r="L19" i="8"/>
  <c r="M19" i="8"/>
  <c r="L20" i="8"/>
  <c r="M20" i="8"/>
  <c r="K12" i="8"/>
  <c r="L12" i="8"/>
  <c r="M12" i="8"/>
  <c r="K11" i="8"/>
  <c r="L11" i="8"/>
  <c r="M11" i="8"/>
  <c r="L10" i="8"/>
  <c r="M10" i="8"/>
  <c r="K9" i="8"/>
  <c r="D14" i="8"/>
  <c r="D15" i="8"/>
  <c r="D16" i="8"/>
  <c r="D17" i="8"/>
  <c r="D18" i="8"/>
  <c r="D19" i="8"/>
  <c r="D20" i="8"/>
  <c r="D21" i="8"/>
  <c r="L3" i="8"/>
  <c r="M3" i="8"/>
  <c r="D4" i="8"/>
  <c r="L4" i="8"/>
  <c r="M4" i="8"/>
  <c r="D5" i="8"/>
  <c r="L5" i="8"/>
  <c r="M5" i="8"/>
  <c r="L6" i="8"/>
  <c r="M6" i="8"/>
  <c r="D7" i="8"/>
  <c r="L7" i="8"/>
  <c r="M7" i="8"/>
  <c r="D8" i="8"/>
  <c r="L8" i="8"/>
  <c r="M8" i="8"/>
  <c r="D9" i="8"/>
  <c r="L9" i="8"/>
  <c r="M9" i="8"/>
  <c r="D10" i="8"/>
  <c r="D11" i="8"/>
  <c r="D12" i="8"/>
</calcChain>
</file>

<file path=xl/sharedStrings.xml><?xml version="1.0" encoding="utf-8"?>
<sst xmlns="http://schemas.openxmlformats.org/spreadsheetml/2006/main" count="71" uniqueCount="53">
  <si>
    <t>Start Time</t>
    <phoneticPr fontId="3" type="noConversion"/>
  </si>
  <si>
    <t>Mins Per Reqt:</t>
    <phoneticPr fontId="3" type="noConversion"/>
  </si>
  <si>
    <t>Date</t>
    <phoneticPr fontId="3" type="noConversion"/>
  </si>
  <si>
    <t>A</t>
  </si>
  <si>
    <t>Supplier Intro / Look &amp; Feel [Not Scored]</t>
    <phoneticPr fontId="3" type="noConversion"/>
  </si>
  <si>
    <t>Supplier Intro/Feel (Precis) [with vid]</t>
  </si>
  <si>
    <t>Breaks</t>
    <phoneticPr fontId="3" type="noConversion"/>
  </si>
  <si>
    <t>Total Mins</t>
    <phoneticPr fontId="3" type="noConversion"/>
  </si>
  <si>
    <t>Supplier Response Team</t>
    <phoneticPr fontId="3" type="noConversion"/>
  </si>
  <si>
    <t>excl breaks</t>
    <phoneticPr fontId="3" type="noConversion"/>
  </si>
  <si>
    <t>Candidate A</t>
  </si>
  <si>
    <t>Evaluator A</t>
  </si>
  <si>
    <t>Evaluator B</t>
  </si>
  <si>
    <t>Evaluator C</t>
  </si>
  <si>
    <t>Evaluator D</t>
  </si>
  <si>
    <t>Evaluator E</t>
  </si>
  <si>
    <t>Evaluator F</t>
  </si>
  <si>
    <t>Evaluator G</t>
  </si>
  <si>
    <t>Reponder A</t>
  </si>
  <si>
    <t>Reponder B</t>
  </si>
  <si>
    <t>Reponder C</t>
  </si>
  <si>
    <t>Reponder D</t>
  </si>
  <si>
    <t>Reponder E</t>
  </si>
  <si>
    <t>Reponder F</t>
  </si>
  <si>
    <t>Sess</t>
  </si>
  <si>
    <t>Finish &amp; extra handouts</t>
  </si>
  <si>
    <t xml:space="preserve"> Total HH:MM</t>
  </si>
  <si>
    <t>Day1</t>
  </si>
  <si>
    <t>Day2</t>
  </si>
  <si>
    <t>Day3</t>
  </si>
  <si>
    <t>RD section A</t>
  </si>
  <si>
    <t>RD section B</t>
  </si>
  <si>
    <t>RD section C</t>
  </si>
  <si>
    <t>RD section D</t>
  </si>
  <si>
    <t>RD section E</t>
  </si>
  <si>
    <t>RD section F</t>
  </si>
  <si>
    <t>RD section G</t>
  </si>
  <si>
    <t>RD section H</t>
  </si>
  <si>
    <t>RD section I</t>
  </si>
  <si>
    <t>RD section J</t>
  </si>
  <si>
    <t>RD section K</t>
  </si>
  <si>
    <t>RD section L</t>
  </si>
  <si>
    <t>RD section M</t>
  </si>
  <si>
    <t>RD section N</t>
  </si>
  <si>
    <t>RD section O</t>
  </si>
  <si>
    <t>RD section P</t>
  </si>
  <si>
    <t>Eval Team [A=Attend, V=Video]</t>
  </si>
  <si>
    <t>Reqt Count</t>
  </si>
  <si>
    <t>Reqt Start Nbr</t>
  </si>
  <si>
    <t>Reqt End Nbr</t>
  </si>
  <si>
    <t>Reqt Section Mins</t>
  </si>
  <si>
    <t>RD Section/Category</t>
  </si>
  <si>
    <t>RD Seq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</si>
</sst>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ddd"/>
  </numFmts>
  <fonts count="9" x14ac:knownFonts="1">
    <font>
      <sz val="12"/>
      <name val="Arial"/>
    </font>
    <font>
      <sz val="12"/>
      <name val="Arial"/>
    </font>
    <font>
      <b/>
      <i/>
      <sz val="12"/>
      <name val="Arial"/>
    </font>
    <font>
      <sz val="8"/>
      <name val="Arial"/>
      <family val="2"/>
    </font>
    <font>
      <sz val="12"/>
      <name val="Arial"/>
    </font>
    <font>
      <sz val="11"/>
      <name val="Arial"/>
      <family val="2"/>
    </font>
    <font>
      <b/>
      <sz val="11"/>
      <name val="Arial"/>
      <family val="2"/>
    </font>
    <font>
      <u/>
      <sz val="12"/>
      <color theme="10"/>
      <name val="Arial"/>
    </font>
    <font>
      <u/>
      <sz val="12"/>
      <color theme="1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2" fillId="0" borderId="1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2" xfId="0" applyFont="1" applyFill="1" applyBorder="1" applyAlignment="1"/>
    <xf numFmtId="0" fontId="5" fillId="0" borderId="2" xfId="0" applyFont="1" applyFill="1" applyBorder="1"/>
    <xf numFmtId="164" fontId="5" fillId="0" borderId="2" xfId="1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Font="1"/>
    <xf numFmtId="0" fontId="5" fillId="0" borderId="0" xfId="0" applyFont="1" applyBorder="1"/>
    <xf numFmtId="0" fontId="5" fillId="0" borderId="3" xfId="1" applyFont="1" applyFill="1" applyBorder="1"/>
    <xf numFmtId="0" fontId="6" fillId="0" borderId="5" xfId="0" applyFont="1" applyBorder="1"/>
    <xf numFmtId="0" fontId="6" fillId="0" borderId="8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Fill="1" applyBorder="1"/>
    <xf numFmtId="0" fontId="5" fillId="0" borderId="13" xfId="0" applyFont="1" applyFill="1" applyBorder="1"/>
    <xf numFmtId="0" fontId="5" fillId="0" borderId="12" xfId="0" applyFont="1" applyFill="1" applyBorder="1" applyAlignment="1">
      <alignment horizontal="center"/>
    </xf>
    <xf numFmtId="0" fontId="5" fillId="0" borderId="6" xfId="0" applyFont="1" applyBorder="1"/>
    <xf numFmtId="0" fontId="5" fillId="0" borderId="9" xfId="0" applyFont="1" applyBorder="1"/>
    <xf numFmtId="0" fontId="6" fillId="0" borderId="7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5" fillId="2" borderId="2" xfId="0" applyFont="1" applyFill="1" applyBorder="1" applyAlignment="1"/>
    <xf numFmtId="0" fontId="5" fillId="2" borderId="12" xfId="0" applyFont="1" applyFill="1" applyBorder="1"/>
    <xf numFmtId="165" fontId="6" fillId="2" borderId="2" xfId="0" applyNumberFormat="1" applyFont="1" applyFill="1" applyBorder="1" applyAlignment="1">
      <alignment horizontal="left"/>
    </xf>
    <xf numFmtId="20" fontId="6" fillId="2" borderId="2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left"/>
    </xf>
    <xf numFmtId="20" fontId="5" fillId="2" borderId="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left"/>
    </xf>
    <xf numFmtId="20" fontId="5" fillId="2" borderId="12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0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" fillId="0" borderId="14" xfId="0" applyFont="1" applyBorder="1"/>
    <xf numFmtId="0" fontId="6" fillId="0" borderId="15" xfId="0" applyFont="1" applyBorder="1" applyAlignment="1">
      <alignment horizontal="center" textRotation="90"/>
    </xf>
    <xf numFmtId="0" fontId="6" fillId="0" borderId="16" xfId="0" applyFont="1" applyBorder="1" applyAlignment="1">
      <alignment horizontal="center"/>
    </xf>
    <xf numFmtId="0" fontId="6" fillId="2" borderId="17" xfId="0" applyFont="1" applyFill="1" applyBorder="1" applyAlignment="1"/>
    <xf numFmtId="0" fontId="6" fillId="2" borderId="17" xfId="0" applyFont="1" applyFill="1" applyBorder="1" applyAlignment="1">
      <alignment horizontal="center" wrapText="1"/>
    </xf>
    <xf numFmtId="0" fontId="6" fillId="0" borderId="17" xfId="0" applyFont="1" applyFill="1" applyBorder="1" applyAlignment="1">
      <alignment horizontal="center" wrapText="1"/>
    </xf>
    <xf numFmtId="0" fontId="6" fillId="0" borderId="18" xfId="0" applyFont="1" applyFill="1" applyBorder="1" applyAlignment="1"/>
    <xf numFmtId="0" fontId="6" fillId="0" borderId="16" xfId="0" applyFont="1" applyFill="1" applyBorder="1" applyAlignment="1">
      <alignment horizontal="center" wrapText="1"/>
    </xf>
    <xf numFmtId="0" fontId="6" fillId="0" borderId="17" xfId="0" applyFont="1" applyFill="1" applyBorder="1" applyAlignment="1">
      <alignment horizontal="right" wrapText="1"/>
    </xf>
    <xf numFmtId="0" fontId="6" fillId="2" borderId="17" xfId="0" applyFont="1" applyFill="1" applyBorder="1" applyAlignment="1">
      <alignment horizontal="right" wrapText="1"/>
    </xf>
    <xf numFmtId="0" fontId="6" fillId="0" borderId="18" xfId="0" applyFont="1" applyFill="1" applyBorder="1" applyAlignment="1">
      <alignment wrapText="1"/>
    </xf>
    <xf numFmtId="0" fontId="6" fillId="0" borderId="17" xfId="0" applyFont="1" applyFill="1" applyBorder="1" applyAlignment="1">
      <alignment horizontal="center" textRotation="135"/>
    </xf>
    <xf numFmtId="0" fontId="6" fillId="0" borderId="20" xfId="0" applyFont="1" applyFill="1" applyBorder="1" applyAlignment="1">
      <alignment horizontal="center" textRotation="135"/>
    </xf>
    <xf numFmtId="0" fontId="6" fillId="2" borderId="15" xfId="0" applyFont="1" applyFill="1" applyBorder="1" applyAlignment="1">
      <alignment horizontal="center" textRotation="135"/>
    </xf>
    <xf numFmtId="0" fontId="6" fillId="2" borderId="16" xfId="0" applyFont="1" applyFill="1" applyBorder="1" applyAlignment="1">
      <alignment horizontal="center" textRotation="135"/>
    </xf>
    <xf numFmtId="0" fontId="6" fillId="2" borderId="17" xfId="0" applyFont="1" applyFill="1" applyBorder="1" applyAlignment="1">
      <alignment horizontal="center" textRotation="135"/>
    </xf>
    <xf numFmtId="0" fontId="6" fillId="2" borderId="20" xfId="0" applyFont="1" applyFill="1" applyBorder="1" applyAlignment="1">
      <alignment horizontal="center" textRotation="135"/>
    </xf>
    <xf numFmtId="0" fontId="6" fillId="3" borderId="15" xfId="0" applyFont="1" applyFill="1" applyBorder="1" applyAlignment="1">
      <alignment horizontal="center" textRotation="135"/>
    </xf>
    <xf numFmtId="20" fontId="5" fillId="0" borderId="21" xfId="0" applyNumberFormat="1" applyFont="1" applyFill="1" applyBorder="1" applyAlignment="1">
      <alignment horizontal="center"/>
    </xf>
    <xf numFmtId="20" fontId="5" fillId="0" borderId="22" xfId="0" applyNumberFormat="1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 wrapText="1"/>
    </xf>
    <xf numFmtId="0" fontId="5" fillId="2" borderId="7" xfId="1" applyNumberFormat="1" applyFont="1" applyFill="1" applyBorder="1" applyAlignment="1">
      <alignment horizontal="center"/>
    </xf>
  </cellXfs>
  <cellStyles count="4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Normal" xfId="0" builtinId="0"/>
    <cellStyle name="RowLevel_2" xfId="1" builtinId="1" iLevel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59265</xdr:colOff>
      <xdr:row>1</xdr:row>
      <xdr:rowOff>59267</xdr:rowOff>
    </xdr:from>
    <xdr:to>
      <xdr:col>5</xdr:col>
      <xdr:colOff>2540000</xdr:colOff>
      <xdr:row>1</xdr:row>
      <xdr:rowOff>702734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2027765" y="516467"/>
          <a:ext cx="2480735" cy="643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Evaluation Team 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from [Company]</a:t>
          </a:r>
        </a:p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Response Team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from [Candidate A]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Types of attendance at evaluation meetings</a:t>
          </a:r>
        </a:p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P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– Physical meeting</a:t>
          </a:r>
        </a:p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V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 – Video attendance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A22"/>
  <sheetViews>
    <sheetView showGridLines="0" tabSelected="1" showRuler="0" workbookViewId="0"/>
  </sheetViews>
  <sheetFormatPr baseColWidth="10" defaultColWidth="11.5703125" defaultRowHeight="15" x14ac:dyDescent="0"/>
  <cols>
    <col min="1" max="1" width="2.7109375" style="3" bestFit="1" customWidth="1"/>
    <col min="2" max="2" width="4" style="3" customWidth="1"/>
    <col min="3" max="3" width="4.7109375" style="3" customWidth="1"/>
    <col min="4" max="4" width="5.42578125" style="3" customWidth="1"/>
    <col min="5" max="5" width="5.28515625" style="3" customWidth="1"/>
    <col min="6" max="6" width="36.140625" style="3" customWidth="1"/>
    <col min="7" max="7" width="6.28515625" style="3" customWidth="1"/>
    <col min="8" max="8" width="5.5703125" style="3" customWidth="1"/>
    <col min="9" max="9" width="5.28515625" style="3" customWidth="1"/>
    <col min="10" max="10" width="6.5703125" style="3" customWidth="1"/>
    <col min="11" max="11" width="6.28515625" style="3" customWidth="1"/>
    <col min="12" max="12" width="5.42578125" style="3" customWidth="1"/>
    <col min="13" max="13" width="8.85546875" style="3" customWidth="1"/>
    <col min="14" max="25" width="3.7109375" style="3" customWidth="1"/>
    <col min="26" max="26" width="3.7109375" style="1" customWidth="1"/>
    <col min="27" max="16384" width="11.5703125" style="1"/>
  </cols>
  <sheetData>
    <row r="1" spans="1:27" ht="36" customHeight="1" thickBot="1">
      <c r="F1" s="45" t="s">
        <v>1</v>
      </c>
      <c r="G1" s="11"/>
      <c r="H1" s="11"/>
      <c r="I1" s="11"/>
      <c r="J1" s="46">
        <v>2.7</v>
      </c>
      <c r="K1" s="11" t="s">
        <v>9</v>
      </c>
      <c r="L1" s="11"/>
      <c r="M1" s="47">
        <f>J1</f>
        <v>2.7</v>
      </c>
      <c r="N1" s="13" t="s">
        <v>46</v>
      </c>
      <c r="O1" s="11"/>
      <c r="P1" s="11"/>
      <c r="Q1" s="11"/>
      <c r="R1" s="11"/>
      <c r="S1" s="11"/>
      <c r="T1" s="11"/>
      <c r="U1" s="14" t="s">
        <v>8</v>
      </c>
      <c r="V1" s="11"/>
      <c r="W1" s="11"/>
      <c r="X1" s="11"/>
      <c r="Y1" s="11"/>
      <c r="Z1" s="48"/>
      <c r="AA1" s="10"/>
    </row>
    <row r="2" spans="1:27" s="2" customFormat="1" ht="85" customHeight="1" thickTop="1">
      <c r="A2" s="49" t="s">
        <v>10</v>
      </c>
      <c r="B2" s="50" t="s">
        <v>24</v>
      </c>
      <c r="C2" s="51" t="s">
        <v>2</v>
      </c>
      <c r="D2" s="52" t="s">
        <v>0</v>
      </c>
      <c r="E2" s="53" t="s">
        <v>52</v>
      </c>
      <c r="F2" s="54" t="s">
        <v>51</v>
      </c>
      <c r="G2" s="68" t="s">
        <v>47</v>
      </c>
      <c r="H2" s="55" t="s">
        <v>48</v>
      </c>
      <c r="I2" s="53" t="s">
        <v>49</v>
      </c>
      <c r="J2" s="56" t="s">
        <v>50</v>
      </c>
      <c r="K2" s="56" t="s">
        <v>6</v>
      </c>
      <c r="L2" s="57" t="s">
        <v>7</v>
      </c>
      <c r="M2" s="58" t="s">
        <v>26</v>
      </c>
      <c r="N2" s="65" t="s">
        <v>11</v>
      </c>
      <c r="O2" s="59" t="s">
        <v>12</v>
      </c>
      <c r="P2" s="59" t="s">
        <v>13</v>
      </c>
      <c r="Q2" s="59" t="s">
        <v>14</v>
      </c>
      <c r="R2" s="59" t="s">
        <v>15</v>
      </c>
      <c r="S2" s="59" t="s">
        <v>16</v>
      </c>
      <c r="T2" s="60" t="s">
        <v>17</v>
      </c>
      <c r="U2" s="61" t="s">
        <v>18</v>
      </c>
      <c r="V2" s="62" t="s">
        <v>19</v>
      </c>
      <c r="W2" s="63" t="s">
        <v>20</v>
      </c>
      <c r="X2" s="63" t="s">
        <v>21</v>
      </c>
      <c r="Y2" s="63" t="s">
        <v>22</v>
      </c>
      <c r="Z2" s="64" t="s">
        <v>23</v>
      </c>
    </row>
    <row r="3" spans="1:27" s="2" customFormat="1">
      <c r="A3" s="19" t="s">
        <v>3</v>
      </c>
      <c r="B3" s="9">
        <v>1</v>
      </c>
      <c r="C3" s="30" t="s">
        <v>27</v>
      </c>
      <c r="D3" s="31">
        <v>0.5625</v>
      </c>
      <c r="E3" s="7">
        <v>0</v>
      </c>
      <c r="F3" s="12" t="s">
        <v>4</v>
      </c>
      <c r="G3" s="44"/>
      <c r="H3" s="6"/>
      <c r="I3" s="6"/>
      <c r="J3" s="4">
        <v>60</v>
      </c>
      <c r="K3" s="4">
        <v>5</v>
      </c>
      <c r="L3" s="28">
        <f t="shared" ref="L3:L21" si="0">SUM(J3,K3)</f>
        <v>65</v>
      </c>
      <c r="M3" s="67">
        <f t="shared" ref="M3:M21" si="1">TIME(INT(L3/60),MOD(L3,60),0)</f>
        <v>4.5138888888888888E-2</v>
      </c>
      <c r="N3" s="21"/>
      <c r="O3" s="22"/>
      <c r="P3" s="8"/>
      <c r="Q3" s="8"/>
      <c r="R3" s="8"/>
      <c r="S3" s="8"/>
      <c r="T3" s="23"/>
      <c r="U3" s="36"/>
      <c r="V3" s="37"/>
      <c r="W3" s="38"/>
      <c r="X3" s="38"/>
      <c r="Y3" s="38"/>
      <c r="Z3" s="39"/>
    </row>
    <row r="4" spans="1:27" s="2" customFormat="1">
      <c r="A4" s="19" t="s">
        <v>3</v>
      </c>
      <c r="B4" s="9">
        <f>B3+1</f>
        <v>2</v>
      </c>
      <c r="C4" s="32" t="str">
        <f>C3</f>
        <v>Day1</v>
      </c>
      <c r="D4" s="33">
        <f>D3+M3</f>
        <v>0.60763888888888884</v>
      </c>
      <c r="E4" s="7">
        <v>1</v>
      </c>
      <c r="F4" s="12" t="s">
        <v>30</v>
      </c>
      <c r="G4" s="69">
        <f>(I4-H4)+1</f>
        <v>1</v>
      </c>
      <c r="H4" s="6">
        <v>1</v>
      </c>
      <c r="I4" s="6">
        <v>1</v>
      </c>
      <c r="J4" s="4">
        <f t="shared" ref="J4:J20" si="2">ROUND(G4*J$1,0)</f>
        <v>3</v>
      </c>
      <c r="K4" s="4">
        <v>5</v>
      </c>
      <c r="L4" s="28">
        <f t="shared" si="0"/>
        <v>8</v>
      </c>
      <c r="M4" s="67">
        <f t="shared" si="1"/>
        <v>5.5555555555555558E-3</v>
      </c>
      <c r="N4" s="21"/>
      <c r="O4" s="22"/>
      <c r="P4" s="8"/>
      <c r="Q4" s="8"/>
      <c r="R4" s="8"/>
      <c r="S4" s="8"/>
      <c r="T4" s="23"/>
      <c r="U4" s="36"/>
      <c r="V4" s="37"/>
      <c r="W4" s="38"/>
      <c r="X4" s="38"/>
      <c r="Y4" s="38"/>
      <c r="Z4" s="39"/>
    </row>
    <row r="5" spans="1:27" s="2" customFormat="1">
      <c r="A5" s="19" t="s">
        <v>3</v>
      </c>
      <c r="B5" s="9">
        <f t="shared" ref="B5:B21" si="3">B4+1</f>
        <v>3</v>
      </c>
      <c r="C5" s="32" t="str">
        <f>C4</f>
        <v>Day1</v>
      </c>
      <c r="D5" s="33">
        <f>D4+M4</f>
        <v>0.61319444444444438</v>
      </c>
      <c r="E5" s="7">
        <v>2</v>
      </c>
      <c r="F5" s="12" t="s">
        <v>31</v>
      </c>
      <c r="G5" s="44">
        <f t="shared" ref="G5:G20" si="4">(I5-H5)+1</f>
        <v>1</v>
      </c>
      <c r="H5" s="6">
        <v>1</v>
      </c>
      <c r="I5" s="6">
        <v>1</v>
      </c>
      <c r="J5" s="4">
        <f t="shared" si="2"/>
        <v>3</v>
      </c>
      <c r="K5" s="4">
        <v>10</v>
      </c>
      <c r="L5" s="28">
        <f t="shared" si="0"/>
        <v>13</v>
      </c>
      <c r="M5" s="67">
        <f t="shared" si="1"/>
        <v>9.0277777777777787E-3</v>
      </c>
      <c r="N5" s="21"/>
      <c r="O5" s="22"/>
      <c r="P5" s="8"/>
      <c r="Q5" s="8"/>
      <c r="R5" s="8"/>
      <c r="S5" s="8"/>
      <c r="T5" s="23"/>
      <c r="U5" s="36"/>
      <c r="V5" s="37"/>
      <c r="W5" s="38"/>
      <c r="X5" s="38"/>
      <c r="Y5" s="38"/>
      <c r="Z5" s="39"/>
    </row>
    <row r="6" spans="1:27" s="2" customFormat="1">
      <c r="A6" s="19" t="s">
        <v>3</v>
      </c>
      <c r="B6" s="9">
        <f t="shared" si="3"/>
        <v>4</v>
      </c>
      <c r="C6" s="30" t="s">
        <v>28</v>
      </c>
      <c r="D6" s="31">
        <v>0.39583333333333331</v>
      </c>
      <c r="E6" s="7">
        <v>3</v>
      </c>
      <c r="F6" s="12" t="s">
        <v>32</v>
      </c>
      <c r="G6" s="44">
        <f t="shared" si="4"/>
        <v>1</v>
      </c>
      <c r="H6" s="6">
        <v>1</v>
      </c>
      <c r="I6" s="6">
        <v>1</v>
      </c>
      <c r="J6" s="4">
        <f t="shared" si="2"/>
        <v>3</v>
      </c>
      <c r="K6" s="4">
        <v>5</v>
      </c>
      <c r="L6" s="28">
        <f t="shared" si="0"/>
        <v>8</v>
      </c>
      <c r="M6" s="67">
        <f t="shared" si="1"/>
        <v>5.5555555555555558E-3</v>
      </c>
      <c r="N6" s="21"/>
      <c r="O6" s="22"/>
      <c r="P6" s="8"/>
      <c r="Q6" s="8"/>
      <c r="R6" s="8"/>
      <c r="S6" s="8"/>
      <c r="T6" s="23"/>
      <c r="U6" s="36"/>
      <c r="V6" s="37"/>
      <c r="W6" s="38"/>
      <c r="X6" s="38"/>
      <c r="Y6" s="38"/>
      <c r="Z6" s="39"/>
    </row>
    <row r="7" spans="1:27" s="2" customFormat="1">
      <c r="A7" s="19" t="s">
        <v>3</v>
      </c>
      <c r="B7" s="9">
        <f t="shared" si="3"/>
        <v>5</v>
      </c>
      <c r="C7" s="32" t="str">
        <f t="shared" ref="C7:C21" si="5">C6</f>
        <v>Day2</v>
      </c>
      <c r="D7" s="33">
        <f t="shared" ref="D7:D12" si="6">D6+M6</f>
        <v>0.40138888888888885</v>
      </c>
      <c r="E7" s="7">
        <v>4</v>
      </c>
      <c r="F7" s="12" t="s">
        <v>33</v>
      </c>
      <c r="G7" s="44">
        <f t="shared" si="4"/>
        <v>1</v>
      </c>
      <c r="H7" s="6">
        <v>1</v>
      </c>
      <c r="I7" s="6">
        <v>1</v>
      </c>
      <c r="J7" s="4">
        <f t="shared" si="2"/>
        <v>3</v>
      </c>
      <c r="K7" s="4">
        <v>5</v>
      </c>
      <c r="L7" s="28">
        <f t="shared" si="0"/>
        <v>8</v>
      </c>
      <c r="M7" s="67">
        <f t="shared" si="1"/>
        <v>5.5555555555555558E-3</v>
      </c>
      <c r="N7" s="21"/>
      <c r="O7" s="22"/>
      <c r="P7" s="8"/>
      <c r="Q7" s="8"/>
      <c r="R7" s="8"/>
      <c r="S7" s="8"/>
      <c r="T7" s="23"/>
      <c r="U7" s="36"/>
      <c r="V7" s="37"/>
      <c r="W7" s="38"/>
      <c r="X7" s="38"/>
      <c r="Y7" s="38"/>
      <c r="Z7" s="39"/>
    </row>
    <row r="8" spans="1:27" s="2" customFormat="1">
      <c r="A8" s="19" t="s">
        <v>3</v>
      </c>
      <c r="B8" s="9">
        <f t="shared" si="3"/>
        <v>6</v>
      </c>
      <c r="C8" s="32" t="str">
        <f t="shared" si="5"/>
        <v>Day2</v>
      </c>
      <c r="D8" s="33">
        <f t="shared" si="6"/>
        <v>0.40694444444444439</v>
      </c>
      <c r="E8" s="7">
        <v>5</v>
      </c>
      <c r="F8" s="12" t="s">
        <v>34</v>
      </c>
      <c r="G8" s="44">
        <f t="shared" si="4"/>
        <v>1</v>
      </c>
      <c r="H8" s="6">
        <v>1</v>
      </c>
      <c r="I8" s="6">
        <v>1</v>
      </c>
      <c r="J8" s="4">
        <f t="shared" si="2"/>
        <v>3</v>
      </c>
      <c r="K8" s="4">
        <v>5</v>
      </c>
      <c r="L8" s="28">
        <f t="shared" si="0"/>
        <v>8</v>
      </c>
      <c r="M8" s="67">
        <f t="shared" si="1"/>
        <v>5.5555555555555558E-3</v>
      </c>
      <c r="N8" s="21"/>
      <c r="O8" s="22"/>
      <c r="P8" s="8"/>
      <c r="Q8" s="8"/>
      <c r="R8" s="8"/>
      <c r="S8" s="8"/>
      <c r="T8" s="23"/>
      <c r="U8" s="36"/>
      <c r="V8" s="37"/>
      <c r="W8" s="38"/>
      <c r="X8" s="38"/>
      <c r="Y8" s="38"/>
      <c r="Z8" s="39"/>
    </row>
    <row r="9" spans="1:27" s="2" customFormat="1">
      <c r="A9" s="19" t="s">
        <v>3</v>
      </c>
      <c r="B9" s="9">
        <f t="shared" si="3"/>
        <v>7</v>
      </c>
      <c r="C9" s="32" t="str">
        <f t="shared" si="5"/>
        <v>Day2</v>
      </c>
      <c r="D9" s="33">
        <f t="shared" si="6"/>
        <v>0.41249999999999992</v>
      </c>
      <c r="E9" s="7">
        <v>6</v>
      </c>
      <c r="F9" s="12" t="s">
        <v>35</v>
      </c>
      <c r="G9" s="44">
        <f t="shared" si="4"/>
        <v>1</v>
      </c>
      <c r="H9" s="6">
        <v>1</v>
      </c>
      <c r="I9" s="6">
        <v>1</v>
      </c>
      <c r="J9" s="4">
        <f t="shared" si="2"/>
        <v>3</v>
      </c>
      <c r="K9" s="4">
        <f>5+30</f>
        <v>35</v>
      </c>
      <c r="L9" s="28">
        <f t="shared" si="0"/>
        <v>38</v>
      </c>
      <c r="M9" s="67">
        <f t="shared" si="1"/>
        <v>2.6388888888888889E-2</v>
      </c>
      <c r="N9" s="21"/>
      <c r="O9" s="22"/>
      <c r="P9" s="8"/>
      <c r="Q9" s="8"/>
      <c r="R9" s="8"/>
      <c r="S9" s="8"/>
      <c r="T9" s="23"/>
      <c r="U9" s="36"/>
      <c r="V9" s="37"/>
      <c r="W9" s="38"/>
      <c r="X9" s="38"/>
      <c r="Y9" s="38"/>
      <c r="Z9" s="39"/>
    </row>
    <row r="10" spans="1:27" s="2" customFormat="1">
      <c r="A10" s="19" t="s">
        <v>3</v>
      </c>
      <c r="B10" s="9">
        <f t="shared" si="3"/>
        <v>8</v>
      </c>
      <c r="C10" s="32" t="str">
        <f t="shared" si="5"/>
        <v>Day2</v>
      </c>
      <c r="D10" s="33">
        <f t="shared" si="6"/>
        <v>0.43888888888888883</v>
      </c>
      <c r="E10" s="7">
        <v>7</v>
      </c>
      <c r="F10" s="12" t="s">
        <v>36</v>
      </c>
      <c r="G10" s="44">
        <f t="shared" si="4"/>
        <v>1</v>
      </c>
      <c r="H10" s="6">
        <v>1</v>
      </c>
      <c r="I10" s="6">
        <v>1</v>
      </c>
      <c r="J10" s="4">
        <f t="shared" si="2"/>
        <v>3</v>
      </c>
      <c r="K10" s="4">
        <v>5</v>
      </c>
      <c r="L10" s="28">
        <f t="shared" si="0"/>
        <v>8</v>
      </c>
      <c r="M10" s="67">
        <f t="shared" si="1"/>
        <v>5.5555555555555558E-3</v>
      </c>
      <c r="N10" s="21"/>
      <c r="O10" s="22"/>
      <c r="P10" s="8"/>
      <c r="Q10" s="8"/>
      <c r="R10" s="8"/>
      <c r="S10" s="8"/>
      <c r="T10" s="23"/>
      <c r="U10" s="36"/>
      <c r="V10" s="37"/>
      <c r="W10" s="38"/>
      <c r="X10" s="38"/>
      <c r="Y10" s="38"/>
      <c r="Z10" s="39"/>
    </row>
    <row r="11" spans="1:27" s="2" customFormat="1">
      <c r="A11" s="19" t="s">
        <v>3</v>
      </c>
      <c r="B11" s="9">
        <f t="shared" si="3"/>
        <v>9</v>
      </c>
      <c r="C11" s="32" t="str">
        <f t="shared" si="5"/>
        <v>Day2</v>
      </c>
      <c r="D11" s="33">
        <f t="shared" si="6"/>
        <v>0.44444444444444436</v>
      </c>
      <c r="E11" s="7">
        <v>8</v>
      </c>
      <c r="F11" s="12" t="s">
        <v>37</v>
      </c>
      <c r="G11" s="44">
        <f t="shared" si="4"/>
        <v>1</v>
      </c>
      <c r="H11" s="6">
        <v>1</v>
      </c>
      <c r="I11" s="6">
        <v>1</v>
      </c>
      <c r="J11" s="4">
        <f t="shared" si="2"/>
        <v>3</v>
      </c>
      <c r="K11" s="4">
        <f>5+5</f>
        <v>10</v>
      </c>
      <c r="L11" s="28">
        <f t="shared" si="0"/>
        <v>13</v>
      </c>
      <c r="M11" s="67">
        <f t="shared" si="1"/>
        <v>9.0277777777777787E-3</v>
      </c>
      <c r="N11" s="21"/>
      <c r="O11" s="22"/>
      <c r="P11" s="8"/>
      <c r="Q11" s="8"/>
      <c r="R11" s="8"/>
      <c r="S11" s="8"/>
      <c r="T11" s="23"/>
      <c r="U11" s="36"/>
      <c r="V11" s="37"/>
      <c r="W11" s="38"/>
      <c r="X11" s="38"/>
      <c r="Y11" s="38"/>
      <c r="Z11" s="39"/>
    </row>
    <row r="12" spans="1:27" s="2" customFormat="1">
      <c r="A12" s="19" t="s">
        <v>3</v>
      </c>
      <c r="B12" s="9">
        <f t="shared" si="3"/>
        <v>10</v>
      </c>
      <c r="C12" s="32" t="str">
        <f t="shared" si="5"/>
        <v>Day2</v>
      </c>
      <c r="D12" s="33">
        <f t="shared" si="6"/>
        <v>0.45347222222222217</v>
      </c>
      <c r="E12" s="7">
        <v>9</v>
      </c>
      <c r="F12" s="12" t="s">
        <v>38</v>
      </c>
      <c r="G12" s="44">
        <f t="shared" si="4"/>
        <v>1</v>
      </c>
      <c r="H12" s="6">
        <v>1</v>
      </c>
      <c r="I12" s="6">
        <v>1</v>
      </c>
      <c r="J12" s="4">
        <f t="shared" si="2"/>
        <v>3</v>
      </c>
      <c r="K12" s="4">
        <f>5+5</f>
        <v>10</v>
      </c>
      <c r="L12" s="28">
        <f t="shared" si="0"/>
        <v>13</v>
      </c>
      <c r="M12" s="67">
        <f t="shared" si="1"/>
        <v>9.0277777777777787E-3</v>
      </c>
      <c r="N12" s="21"/>
      <c r="O12" s="22"/>
      <c r="P12" s="8"/>
      <c r="Q12" s="8"/>
      <c r="R12" s="8"/>
      <c r="S12" s="8"/>
      <c r="T12" s="23"/>
      <c r="U12" s="36"/>
      <c r="V12" s="37"/>
      <c r="W12" s="38"/>
      <c r="X12" s="38"/>
      <c r="Y12" s="38"/>
      <c r="Z12" s="39"/>
    </row>
    <row r="13" spans="1:27">
      <c r="A13" s="19" t="s">
        <v>3</v>
      </c>
      <c r="B13" s="9">
        <f t="shared" si="3"/>
        <v>11</v>
      </c>
      <c r="C13" s="30" t="s">
        <v>29</v>
      </c>
      <c r="D13" s="31">
        <v>0.39583333333333331</v>
      </c>
      <c r="E13" s="7">
        <v>0</v>
      </c>
      <c r="F13" s="12" t="s">
        <v>5</v>
      </c>
      <c r="G13" s="44"/>
      <c r="H13" s="6"/>
      <c r="I13" s="6"/>
      <c r="J13" s="5">
        <v>15</v>
      </c>
      <c r="K13" s="5">
        <v>5</v>
      </c>
      <c r="L13" s="28">
        <f t="shared" si="0"/>
        <v>20</v>
      </c>
      <c r="M13" s="67">
        <f t="shared" si="1"/>
        <v>1.3888888888888888E-2</v>
      </c>
      <c r="N13" s="21"/>
      <c r="O13" s="22"/>
      <c r="P13" s="8"/>
      <c r="Q13" s="8"/>
      <c r="R13" s="8"/>
      <c r="S13" s="8"/>
      <c r="T13" s="23"/>
      <c r="U13" s="36"/>
      <c r="V13" s="37"/>
      <c r="W13" s="38"/>
      <c r="X13" s="38"/>
      <c r="Y13" s="38"/>
      <c r="Z13" s="39"/>
    </row>
    <row r="14" spans="1:27" s="2" customFormat="1">
      <c r="A14" s="19" t="s">
        <v>3</v>
      </c>
      <c r="B14" s="9">
        <f t="shared" si="3"/>
        <v>12</v>
      </c>
      <c r="C14" s="32" t="str">
        <f t="shared" si="5"/>
        <v>Day3</v>
      </c>
      <c r="D14" s="33">
        <f>D13+M13</f>
        <v>0.40972222222222221</v>
      </c>
      <c r="E14" s="7">
        <v>10</v>
      </c>
      <c r="F14" s="12" t="s">
        <v>39</v>
      </c>
      <c r="G14" s="44">
        <f t="shared" si="4"/>
        <v>1</v>
      </c>
      <c r="H14" s="6">
        <v>1</v>
      </c>
      <c r="I14" s="6">
        <v>1</v>
      </c>
      <c r="J14" s="4">
        <f t="shared" si="2"/>
        <v>3</v>
      </c>
      <c r="K14" s="4">
        <v>5</v>
      </c>
      <c r="L14" s="28">
        <f t="shared" si="0"/>
        <v>8</v>
      </c>
      <c r="M14" s="67">
        <f t="shared" si="1"/>
        <v>5.5555555555555558E-3</v>
      </c>
      <c r="N14" s="21"/>
      <c r="O14" s="22"/>
      <c r="P14" s="8"/>
      <c r="Q14" s="8"/>
      <c r="R14" s="8"/>
      <c r="S14" s="8"/>
      <c r="T14" s="23"/>
      <c r="U14" s="36"/>
      <c r="V14" s="37"/>
      <c r="W14" s="38"/>
      <c r="X14" s="38"/>
      <c r="Y14" s="38"/>
      <c r="Z14" s="39"/>
    </row>
    <row r="15" spans="1:27" s="2" customFormat="1">
      <c r="A15" s="19" t="s">
        <v>3</v>
      </c>
      <c r="B15" s="9">
        <f t="shared" si="3"/>
        <v>13</v>
      </c>
      <c r="C15" s="32" t="str">
        <f t="shared" si="5"/>
        <v>Day3</v>
      </c>
      <c r="D15" s="33">
        <f t="shared" ref="D15:D21" si="7">D14+M14</f>
        <v>0.41527777777777775</v>
      </c>
      <c r="E15" s="7">
        <v>11</v>
      </c>
      <c r="F15" s="12" t="s">
        <v>40</v>
      </c>
      <c r="G15" s="44">
        <f t="shared" si="4"/>
        <v>1</v>
      </c>
      <c r="H15" s="6">
        <v>1</v>
      </c>
      <c r="I15" s="6">
        <v>1</v>
      </c>
      <c r="J15" s="4">
        <f t="shared" si="2"/>
        <v>3</v>
      </c>
      <c r="K15" s="4">
        <v>5</v>
      </c>
      <c r="L15" s="28">
        <f t="shared" si="0"/>
        <v>8</v>
      </c>
      <c r="M15" s="67">
        <f t="shared" si="1"/>
        <v>5.5555555555555558E-3</v>
      </c>
      <c r="N15" s="21"/>
      <c r="O15" s="22"/>
      <c r="P15" s="8"/>
      <c r="Q15" s="8"/>
      <c r="R15" s="8"/>
      <c r="S15" s="8"/>
      <c r="T15" s="23"/>
      <c r="U15" s="36"/>
      <c r="V15" s="37"/>
      <c r="W15" s="38"/>
      <c r="X15" s="38"/>
      <c r="Y15" s="38"/>
      <c r="Z15" s="39"/>
    </row>
    <row r="16" spans="1:27" s="2" customFormat="1">
      <c r="A16" s="19" t="s">
        <v>3</v>
      </c>
      <c r="B16" s="9">
        <f t="shared" si="3"/>
        <v>14</v>
      </c>
      <c r="C16" s="32" t="str">
        <f t="shared" si="5"/>
        <v>Day3</v>
      </c>
      <c r="D16" s="33">
        <f t="shared" si="7"/>
        <v>0.42083333333333328</v>
      </c>
      <c r="E16" s="7">
        <v>12</v>
      </c>
      <c r="F16" s="12" t="s">
        <v>41</v>
      </c>
      <c r="G16" s="44">
        <f t="shared" si="4"/>
        <v>1</v>
      </c>
      <c r="H16" s="6">
        <v>1</v>
      </c>
      <c r="I16" s="6">
        <v>1</v>
      </c>
      <c r="J16" s="4">
        <f t="shared" si="2"/>
        <v>3</v>
      </c>
      <c r="K16" s="4">
        <f>5+30</f>
        <v>35</v>
      </c>
      <c r="L16" s="28">
        <f t="shared" si="0"/>
        <v>38</v>
      </c>
      <c r="M16" s="67">
        <f t="shared" si="1"/>
        <v>2.6388888888888889E-2</v>
      </c>
      <c r="N16" s="21"/>
      <c r="O16" s="22"/>
      <c r="P16" s="8"/>
      <c r="Q16" s="8"/>
      <c r="R16" s="8"/>
      <c r="S16" s="8"/>
      <c r="T16" s="23"/>
      <c r="U16" s="36"/>
      <c r="V16" s="37"/>
      <c r="W16" s="38"/>
      <c r="X16" s="38"/>
      <c r="Y16" s="38"/>
      <c r="Z16" s="39"/>
    </row>
    <row r="17" spans="1:26" s="2" customFormat="1">
      <c r="A17" s="19" t="s">
        <v>3</v>
      </c>
      <c r="B17" s="9">
        <f t="shared" si="3"/>
        <v>15</v>
      </c>
      <c r="C17" s="32" t="str">
        <f t="shared" si="5"/>
        <v>Day3</v>
      </c>
      <c r="D17" s="33">
        <f t="shared" si="7"/>
        <v>0.44722222222222219</v>
      </c>
      <c r="E17" s="7">
        <v>13</v>
      </c>
      <c r="F17" s="12" t="s">
        <v>42</v>
      </c>
      <c r="G17" s="44">
        <f t="shared" si="4"/>
        <v>1</v>
      </c>
      <c r="H17" s="6">
        <v>1</v>
      </c>
      <c r="I17" s="6">
        <v>1</v>
      </c>
      <c r="J17" s="4">
        <f t="shared" si="2"/>
        <v>3</v>
      </c>
      <c r="K17" s="4">
        <v>5</v>
      </c>
      <c r="L17" s="28">
        <f t="shared" si="0"/>
        <v>8</v>
      </c>
      <c r="M17" s="67">
        <f t="shared" si="1"/>
        <v>5.5555555555555558E-3</v>
      </c>
      <c r="N17" s="21"/>
      <c r="O17" s="22"/>
      <c r="P17" s="8"/>
      <c r="Q17" s="8"/>
      <c r="R17" s="8"/>
      <c r="S17" s="8"/>
      <c r="T17" s="23"/>
      <c r="U17" s="36"/>
      <c r="V17" s="37"/>
      <c r="W17" s="38"/>
      <c r="X17" s="38"/>
      <c r="Y17" s="38"/>
      <c r="Z17" s="39"/>
    </row>
    <row r="18" spans="1:26" s="2" customFormat="1">
      <c r="A18" s="19" t="s">
        <v>3</v>
      </c>
      <c r="B18" s="9">
        <f t="shared" si="3"/>
        <v>16</v>
      </c>
      <c r="C18" s="32" t="str">
        <f t="shared" si="5"/>
        <v>Day3</v>
      </c>
      <c r="D18" s="33">
        <f t="shared" si="7"/>
        <v>0.45277777777777772</v>
      </c>
      <c r="E18" s="7">
        <v>14</v>
      </c>
      <c r="F18" s="12" t="s">
        <v>43</v>
      </c>
      <c r="G18" s="44">
        <f t="shared" si="4"/>
        <v>1</v>
      </c>
      <c r="H18" s="6">
        <v>1</v>
      </c>
      <c r="I18" s="6">
        <v>1</v>
      </c>
      <c r="J18" s="4">
        <f t="shared" si="2"/>
        <v>3</v>
      </c>
      <c r="K18" s="4">
        <v>10</v>
      </c>
      <c r="L18" s="28">
        <f t="shared" si="0"/>
        <v>13</v>
      </c>
      <c r="M18" s="67">
        <f t="shared" si="1"/>
        <v>9.0277777777777787E-3</v>
      </c>
      <c r="N18" s="21"/>
      <c r="O18" s="22"/>
      <c r="P18" s="8"/>
      <c r="Q18" s="8"/>
      <c r="R18" s="8"/>
      <c r="S18" s="8"/>
      <c r="T18" s="23"/>
      <c r="U18" s="36"/>
      <c r="V18" s="37"/>
      <c r="W18" s="38"/>
      <c r="X18" s="38"/>
      <c r="Y18" s="38"/>
      <c r="Z18" s="39"/>
    </row>
    <row r="19" spans="1:26" s="2" customFormat="1">
      <c r="A19" s="19" t="s">
        <v>3</v>
      </c>
      <c r="B19" s="9">
        <f t="shared" si="3"/>
        <v>17</v>
      </c>
      <c r="C19" s="32" t="str">
        <f t="shared" si="5"/>
        <v>Day3</v>
      </c>
      <c r="D19" s="33">
        <f t="shared" si="7"/>
        <v>0.46180555555555552</v>
      </c>
      <c r="E19" s="7">
        <v>15</v>
      </c>
      <c r="F19" s="12" t="s">
        <v>44</v>
      </c>
      <c r="G19" s="44">
        <f t="shared" si="4"/>
        <v>1</v>
      </c>
      <c r="H19" s="6">
        <v>1</v>
      </c>
      <c r="I19" s="6">
        <v>1</v>
      </c>
      <c r="J19" s="4">
        <f t="shared" si="2"/>
        <v>3</v>
      </c>
      <c r="K19" s="4">
        <v>5</v>
      </c>
      <c r="L19" s="28">
        <f t="shared" si="0"/>
        <v>8</v>
      </c>
      <c r="M19" s="67">
        <f t="shared" si="1"/>
        <v>5.5555555555555558E-3</v>
      </c>
      <c r="N19" s="21"/>
      <c r="O19" s="22"/>
      <c r="P19" s="8"/>
      <c r="Q19" s="8"/>
      <c r="R19" s="8"/>
      <c r="S19" s="8"/>
      <c r="T19" s="23"/>
      <c r="U19" s="36"/>
      <c r="V19" s="37"/>
      <c r="W19" s="38"/>
      <c r="X19" s="38"/>
      <c r="Y19" s="38"/>
      <c r="Z19" s="39"/>
    </row>
    <row r="20" spans="1:26" s="2" customFormat="1">
      <c r="A20" s="19" t="s">
        <v>3</v>
      </c>
      <c r="B20" s="9">
        <f t="shared" si="3"/>
        <v>18</v>
      </c>
      <c r="C20" s="32" t="str">
        <f t="shared" si="5"/>
        <v>Day3</v>
      </c>
      <c r="D20" s="33">
        <f t="shared" si="7"/>
        <v>0.46736111111111106</v>
      </c>
      <c r="E20" s="7">
        <v>16</v>
      </c>
      <c r="F20" s="12" t="s">
        <v>45</v>
      </c>
      <c r="G20" s="44">
        <f t="shared" si="4"/>
        <v>1</v>
      </c>
      <c r="H20" s="6">
        <v>1</v>
      </c>
      <c r="I20" s="6">
        <v>1</v>
      </c>
      <c r="J20" s="4">
        <f t="shared" si="2"/>
        <v>3</v>
      </c>
      <c r="K20" s="4">
        <v>5</v>
      </c>
      <c r="L20" s="28">
        <f t="shared" si="0"/>
        <v>8</v>
      </c>
      <c r="M20" s="67">
        <f t="shared" si="1"/>
        <v>5.5555555555555558E-3</v>
      </c>
      <c r="N20" s="21"/>
      <c r="O20" s="22"/>
      <c r="P20" s="8"/>
      <c r="Q20" s="8"/>
      <c r="R20" s="8"/>
      <c r="S20" s="8"/>
      <c r="T20" s="23"/>
      <c r="U20" s="36"/>
      <c r="V20" s="37"/>
      <c r="W20" s="38"/>
      <c r="X20" s="38"/>
      <c r="Y20" s="38"/>
      <c r="Z20" s="39"/>
    </row>
    <row r="21" spans="1:26" s="2" customFormat="1" ht="16" thickBot="1">
      <c r="A21" s="20" t="s">
        <v>3</v>
      </c>
      <c r="B21" s="15">
        <f t="shared" si="3"/>
        <v>19</v>
      </c>
      <c r="C21" s="34" t="str">
        <f t="shared" si="5"/>
        <v>Day3</v>
      </c>
      <c r="D21" s="35">
        <f t="shared" si="7"/>
        <v>0.4729166666666666</v>
      </c>
      <c r="E21" s="18">
        <v>99</v>
      </c>
      <c r="F21" s="17" t="s">
        <v>25</v>
      </c>
      <c r="G21" s="40">
        <f>SUM(G3:G20)</f>
        <v>16</v>
      </c>
      <c r="H21" s="18"/>
      <c r="I21" s="18"/>
      <c r="J21" s="16">
        <v>15</v>
      </c>
      <c r="K21" s="16">
        <v>0</v>
      </c>
      <c r="L21" s="29">
        <f t="shared" si="0"/>
        <v>15</v>
      </c>
      <c r="M21" s="66">
        <f t="shared" si="1"/>
        <v>1.0416666666666666E-2</v>
      </c>
      <c r="N21" s="24"/>
      <c r="O21" s="25"/>
      <c r="P21" s="26"/>
      <c r="Q21" s="26"/>
      <c r="R21" s="26"/>
      <c r="S21" s="26"/>
      <c r="T21" s="27"/>
      <c r="U21" s="40"/>
      <c r="V21" s="41"/>
      <c r="W21" s="42"/>
      <c r="X21" s="42"/>
      <c r="Y21" s="42"/>
      <c r="Z21" s="43"/>
    </row>
    <row r="22" spans="1:26" ht="16" thickTop="1"/>
  </sheetData>
  <sortState ref="A90:AH106">
    <sortCondition ref="E91:E106"/>
  </sortState>
  <customSheetViews>
    <customSheetView guid="{2B3EFE93-1EC7-5544-AF2C-6B27268D1F62}" scale="95" showPageBreaks="1" showAutoFilter="1" hiddenColumns="1">
      <rowBreaks count="3" manualBreakCount="3">
        <brk id="23" max="16383" man="1"/>
        <brk id="45" max="16383" man="1"/>
        <brk id="65" max="16383" man="1"/>
      </rowBreaks>
      <headerFooter>
        <oddHeader>&amp;LIE System Selection - Running Order&amp;RDecision Evaluation Ltd_x000D_</oddHeader>
        <oddFooter>&amp;L&amp;D&amp;C&amp;F - &amp;A&amp;RPage &amp;P</oddFooter>
      </headerFooter>
      <autoFilter ref="A1:Y87"/>
    </customSheetView>
  </customSheetViews>
  <phoneticPr fontId="3" type="noConversion"/>
  <pageMargins left="0.75000000000000011" right="0.75000000000000011" top="1" bottom="1" header="0.5" footer="0.5"/>
  <pageSetup paperSize="9" scale="45" orientation="portrait" horizontalDpi="4294967292" verticalDpi="4294967292"/>
  <headerFooter>
    <oddHeader>&amp;L&amp;K000000Meeting Running Order&amp;R&amp;K000000Off-The-Shelf IT Solutions: A practitioner's guide to selection and procurement</oddHeader>
    <oddFooter>&amp;L&amp;K000000&amp;D&amp;C&amp;K000000&amp;F - &amp;A&amp;R&amp;K000000Page &amp;P</oddFooter>
  </headerFooter>
  <ignoredErrors>
    <ignoredError sqref="G21" emptyCellReferenc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Timings</vt:lpstr>
    </vt:vector>
  </TitlesOfParts>
  <Manager/>
  <Company>Decision Evaluation Ltd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Meeting Running Order &amp; ETA Calculator - [Company] [Project]</dc:title>
  <dc:subject>Off-The-Shelf IT Solutions: A practitioner's guide to selection and procurement</dc:subject>
  <dc:creator>Martin Tate</dc:creator>
  <cp:keywords/>
  <dc:description>See other templates at:_x000d_http://shop.bcs.org/offtheshelfextras.asp _x000d_See usage in book at:_x000d_http://www.bcs.org/books/offtheshelf</dc:description>
  <cp:lastModifiedBy>Martin Tate</cp:lastModifiedBy>
  <cp:lastPrinted>2011-10-03T19:52:30Z</cp:lastPrinted>
  <dcterms:created xsi:type="dcterms:W3CDTF">2011-03-25T10:12:12Z</dcterms:created>
  <dcterms:modified xsi:type="dcterms:W3CDTF">2015-03-11T13:38:50Z</dcterms:modified>
  <cp:category/>
</cp:coreProperties>
</file>